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Olga\Desktop\БЮДЖЕТ\ПРОГРАММЫ ПОДПРОГРАММЫ\Программы  2022-2024\Отчеты за 2022 год по исполнению программ\"/>
    </mc:Choice>
  </mc:AlternateContent>
  <bookViews>
    <workbookView xWindow="390" yWindow="525" windowWidth="15975" windowHeight="7365"/>
  </bookViews>
  <sheets>
    <sheet name="Отчет" sheetId="2" r:id="rId1"/>
  </sheets>
  <calcPr calcId="162913"/>
</workbook>
</file>

<file path=xl/calcChain.xml><?xml version="1.0" encoding="utf-8"?>
<calcChain xmlns="http://schemas.openxmlformats.org/spreadsheetml/2006/main">
  <c r="E29" i="2" l="1"/>
  <c r="D29" i="2"/>
  <c r="F23" i="2"/>
  <c r="F24" i="2"/>
  <c r="F25" i="2"/>
  <c r="F27" i="2"/>
  <c r="F28" i="2"/>
  <c r="E27" i="2"/>
  <c r="E11" i="2"/>
  <c r="D11" i="2"/>
  <c r="F19" i="2"/>
  <c r="F20" i="2"/>
  <c r="E18" i="2"/>
  <c r="F18" i="2" s="1"/>
  <c r="E17" i="2"/>
  <c r="D17" i="2"/>
  <c r="F15" i="2"/>
  <c r="F13" i="2"/>
  <c r="F12" i="2"/>
  <c r="F9" i="2"/>
  <c r="E8" i="2"/>
  <c r="D8" i="2"/>
  <c r="E6" i="2"/>
  <c r="D6" i="2"/>
  <c r="F11" i="2" l="1"/>
  <c r="F17" i="2"/>
  <c r="E23" i="2"/>
  <c r="F10" i="2"/>
  <c r="F8" i="2"/>
  <c r="F7" i="2"/>
  <c r="F6" i="2"/>
  <c r="F21" i="2" l="1"/>
  <c r="F16" i="2"/>
  <c r="F22" i="2"/>
  <c r="F14" i="2"/>
</calcChain>
</file>

<file path=xl/sharedStrings.xml><?xml version="1.0" encoding="utf-8"?>
<sst xmlns="http://schemas.openxmlformats.org/spreadsheetml/2006/main" count="99" uniqueCount="78">
  <si>
    <t>Наименование программы, подпрограммы</t>
  </si>
  <si>
    <t>Код целевой статьи расходов по бюджетной классификации</t>
  </si>
  <si>
    <t>Исполнено,
руб.</t>
  </si>
  <si>
    <t>Процент исполнения, %</t>
  </si>
  <si>
    <t>Уровень эффективности</t>
  </si>
  <si>
    <t>Утверждено бюджетной росписью с учетом изменений, руб.</t>
  </si>
  <si>
    <t>Оценка достижения плановых значений показателей                            (1-5 баллов)</t>
  </si>
  <si>
    <t>высокий</t>
  </si>
  <si>
    <t>Наименование основного мероприятия</t>
  </si>
  <si>
    <t>Начальник финансового отдела-главный бухгалтер администрации _____________________________/О.И.Осолодкина/</t>
  </si>
  <si>
    <t>Ввод новых объектов социальной инфраструктуры</t>
  </si>
  <si>
    <t>СВОДНАЯ ИНФОРМАЦИЯ ПО ОЦЕНКЕ ЭФФЕКТИВНОСТИ  МЕРОПРИЯТИЙ                                                                                                            муниципальных программ/подпрограмм</t>
  </si>
  <si>
    <t>Организация и осуществление мероприятий по защите населения и территории поселения от чрезвычайных ситуаций природного и техногенного характера, предупреждение и ликвидация чрезвычайных ситуаций природного и техногенного характера</t>
  </si>
  <si>
    <t>Подготовка населения по вопросам обеспечения безопасности при нахождении на водных объектах на территории поселения</t>
  </si>
  <si>
    <t>Подготовка населения к противодействию терроризму и экстремизму на территории муниципального образования</t>
  </si>
  <si>
    <t>Сохранение и развитие культуры на территории МО «Новодевяткинское сельское поселение»</t>
  </si>
  <si>
    <t>Улучшение качества услуг населению, предоставляемых КДЦ «Рондо»</t>
  </si>
  <si>
    <t xml:space="preserve"> Благоустройство территории муниципального образования "Новодевяткинское сельское поселение"</t>
  </si>
  <si>
    <t xml:space="preserve"> Организация освещения улиц и улучшения технического состояния электрических линий уличного освещения, улучшение санитарного состояния территории, обеспечение благоприятных условий, совершенствование социального пространства МО «Новодевяткинское сельское поселение»</t>
  </si>
  <si>
    <t>Обеспечение надежности работы наружного освещения путем замены существующего физически и морально устаревшего оборудования на современное, имеющее больший ресурс работы и надежности</t>
  </si>
  <si>
    <t>Обеспечение процесса развития потенциала и успешной социализации молодежи в современном российском обществе</t>
  </si>
  <si>
    <t>Предоставление возможностей населению муниципального образования для регулярных занятий физической культурой и спортом, а также совершенствование навыков спортивного мастерства учащихся спортивных секций»</t>
  </si>
  <si>
    <t>Сохранение и восстановление земельных ресурсов в МО "Новодевяткинское сельское поселение"</t>
  </si>
  <si>
    <t>Повышение уровня безопасности движения, доступности и качества оказываемых услуг транспортного комплекса для населения. Дорожный фонд</t>
  </si>
  <si>
    <t>Своевременное и качественное выполнение функций и полномочий, возложенных на органы местного самоуправления</t>
  </si>
  <si>
    <t>Создание и развитие единого информационного пространства муниципального образования "Новодевяткинское сельское поселение"</t>
  </si>
  <si>
    <t>Реализация федерального проекта "Фомирование комфортной городской среды"</t>
  </si>
  <si>
    <t>ИТОГО</t>
  </si>
  <si>
    <t>х</t>
  </si>
  <si>
    <t>Создание условий для повышения предпринимательской активности и развития субъектов малого и среднего предпринимательства в приоритетных направлениях экономики муниципального образования"</t>
  </si>
  <si>
    <t>МО "Новодевяткинское сельское поселение" за 2022 год</t>
  </si>
  <si>
    <t>1. Муниципальная программа «Сохранение и развитие культуры в муниципальном образовании «Новодевяткинское сельское поселение» Всеволожского муниципального района Ленинградской области на 2022-2024 годы»</t>
  </si>
  <si>
    <t>13.4.01.00000</t>
  </si>
  <si>
    <t>13.4.02.00000</t>
  </si>
  <si>
    <t>14.4.01.00000</t>
  </si>
  <si>
    <t xml:space="preserve">приемлемый </t>
  </si>
  <si>
    <t>2..Муниципальная программа «Благоустройство территории муниципального образования «Новодевяткинское сельское поселение» Всеволожского муниципального района Ленинградской области на 2022-2024 годы»</t>
  </si>
  <si>
    <t>3. .Муниципальная программа «Устройство наружного освещения муниципального образования «Новодевяткинское сельское поселение» Всеволожского муниципального района Ленинградской области на 2022-2024 годы»</t>
  </si>
  <si>
    <t>15.4.01.00000</t>
  </si>
  <si>
    <t>15.4.02.00000</t>
  </si>
  <si>
    <t>4. Муниципальная программа «Содействие развитию потенциала и социализации молодежи в муниципальном образовании «Новодевяткинское сельское поселение» Всеволожского муниципального района Ленинградской области на 2022-2024 годы»</t>
  </si>
  <si>
    <t>16.4.01.00000</t>
  </si>
  <si>
    <t>5. Муниципальная программа «Староста» в муниципальном образовании «Новодевяткинское сельское поселение» Всеволожского муниципального района Ленинградской области на 2022-2024 годы»</t>
  </si>
  <si>
    <t>17.4.01.00000</t>
  </si>
  <si>
    <t>Увеличение площади благоустроенных территории поселения и зеленых насаждений в местах общего пользования поселения, привлечение граждан индивидуальной жилой застройки к активным формам непосредственного участия населения в осуществлении местного самоуправления</t>
  </si>
  <si>
    <t>МУНИЦИПАЛЬНЫЕ (КОМПЛЕКСНЫЕ)  ПРОГРАММЫ</t>
  </si>
  <si>
    <t>6. .Муниципальная программа «Развитие физической культуры и массового спорта в муниципальном образовании «Новодевяткинское сельское поселение» Всеволожского муниципального района Ленинградской области на 2022-2024 годы»</t>
  </si>
  <si>
    <t>18.4.01.00000</t>
  </si>
  <si>
    <r>
      <t xml:space="preserve">7.  Программа «Комплексное развитие социальной инфраструктуры муниципального образования «Новодевяткинское сельское поселение» </t>
    </r>
    <r>
      <rPr>
        <sz val="10"/>
        <rFont val="Times New Roman"/>
        <family val="1"/>
        <charset val="204"/>
      </rPr>
      <t xml:space="preserve">Всеволожского муниципального района Ленинградской области </t>
    </r>
    <r>
      <rPr>
        <sz val="10"/>
        <color rgb="FF000000"/>
        <rFont val="Times New Roman"/>
        <family val="1"/>
        <charset val="204"/>
      </rPr>
      <t>на 2017-2034 годы»</t>
    </r>
  </si>
  <si>
    <t>19.8.01.00000</t>
  </si>
  <si>
    <t>8. Муниципальная программа «Борьба с борщевиком Сосновского на территории МО «Новодевяткинское сельское поселение» на 2022-2024 годы»</t>
  </si>
  <si>
    <t>20.8.01.00000</t>
  </si>
  <si>
    <t>9.Программа «Комплексное развитие коммунальной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</si>
  <si>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21.8.06.00000</t>
  </si>
  <si>
    <t>21.4.01.00000</t>
  </si>
  <si>
    <t xml:space="preserve"> Организация уличного освещения в муниципальном образовании</t>
  </si>
  <si>
    <t>21.4.02.00000</t>
  </si>
  <si>
    <t>21.4.03.00000</t>
  </si>
  <si>
    <t>Техническое обслуживание и ремонт инженерной инфраструктуры жилищно-коммунального комплекса (система ливневой канализации, входящая в состав общеисправной системы водоотведения)</t>
  </si>
  <si>
    <t>Техническое обслуживание и техническая эксплуатация объектов внешней инфраструктуры сетей ливневой канализации и локальных очистных сооружений</t>
  </si>
  <si>
    <t>Софинансирование части капитальных затрат и возмещение части основного долга: расходов на подключение нагрузки «старого жилого фонда» к КОС и части расходов на строительство КОС</t>
  </si>
  <si>
    <t>низкая</t>
  </si>
  <si>
    <t>10.Программа «Комплексное развитие транспортной инфраструктуры муниципального образования «Новодевяткинское сельское поселение» Всеволожского муниципального района Ленинградской области на 2017-2034 годы»</t>
  </si>
  <si>
    <t>22.4.01.00000</t>
  </si>
  <si>
    <t>24.4.01.00000</t>
  </si>
  <si>
    <t>25.4.01.00000</t>
  </si>
  <si>
    <t>13.Муниципальная программа "Формирование комфортной городской среды муниципального образования "Новодевяткинское сельское поселение" Всеволожского муниицпального района Ленинградской области на 2018 -2022 годы"</t>
  </si>
  <si>
    <t>29.4.01.00000</t>
  </si>
  <si>
    <t>11.4.01.00000</t>
  </si>
  <si>
    <t>12.4.01.00000</t>
  </si>
  <si>
    <t>12.4.02.00000</t>
  </si>
  <si>
    <t>12.4.03.00000</t>
  </si>
  <si>
    <t>12.4.04.00000</t>
  </si>
  <si>
    <t>Обеспечение пожарной безопасности на территории муниципального образования</t>
  </si>
  <si>
    <t>11.Муниципальная программа "Управление муниципальными финансами в МО "Новодевяткинское сельское поселение" на 2022-2022гг."</t>
  </si>
  <si>
    <t>12.Муниципальная программа "Развитие информационной инфраструктуры МО "Новодевяткинское сельское поселение" на 2022-2024гг."</t>
  </si>
  <si>
    <t>14. Муниципальная программа "Поддержка малого и среднего предпринимательства в муниципальном образовании «Новодевяткинское сельское поселение» Всеволожского муниципального района Ленинградской области на 2022-2024 годы"</t>
  </si>
  <si>
    <t>15. Муниципальная программа "Обеспечение безопасности жизнедеятельности населения муниципального образования «Новодевяткинское сельское поселение» Всеволожского муниципального района Ленинградской области на 2022-2024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</si>
</sst>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9">
    <xf numFmtId="0" fontId="0" fillId="0" borderId="0"/>
    <xf numFmtId="0" fontId="1" fillId="0" borderId="1">
      <alignment horizontal="center" vertical="center"/>
    </xf>
    <xf numFmtId="0" fontId="1" fillId="0" borderId="2">
      <alignment horizontal="center" vertical="center"/>
    </xf>
    <xf numFmtId="0" fontId="2" fillId="0" borderId="1">
      <alignment vertical="top"/>
    </xf>
    <xf numFmtId="0" fontId="1" fillId="0" borderId="1"/>
    <xf numFmtId="0" fontId="2" fillId="0" borderId="3">
      <alignment horizontal="right" vertical="center"/>
    </xf>
    <xf numFmtId="49" fontId="2" fillId="0" borderId="4">
      <alignment horizontal="center" vertical="center"/>
    </xf>
    <xf numFmtId="0" fontId="2" fillId="0" borderId="5">
      <alignment vertical="top"/>
    </xf>
    <xf numFmtId="0" fontId="3" fillId="0" borderId="1">
      <alignment horizontal="center" vertical="top"/>
    </xf>
    <xf numFmtId="0" fontId="3" fillId="0" borderId="1">
      <alignment horizontal="center" vertical="top"/>
    </xf>
    <xf numFmtId="0" fontId="4" fillId="0" borderId="1">
      <alignment horizontal="left" vertical="center"/>
    </xf>
    <xf numFmtId="49" fontId="4" fillId="0" borderId="6">
      <alignment horizontal="left" vertical="center" wrapText="1"/>
    </xf>
    <xf numFmtId="0" fontId="5" fillId="0" borderId="1"/>
    <xf numFmtId="0" fontId="5" fillId="0" borderId="7"/>
    <xf numFmtId="0" fontId="6" fillId="0" borderId="6">
      <alignment vertical="top"/>
    </xf>
    <xf numFmtId="0" fontId="1" fillId="0" borderId="6"/>
    <xf numFmtId="0" fontId="4" fillId="0" borderId="8">
      <alignment horizontal="center" vertical="top" wrapText="1"/>
    </xf>
    <xf numFmtId="0" fontId="4" fillId="0" borderId="9">
      <alignment horizontal="center" vertical="top" wrapText="1"/>
    </xf>
    <xf numFmtId="0" fontId="4" fillId="0" borderId="10">
      <alignment horizontal="center" vertical="center" wrapText="1"/>
    </xf>
    <xf numFmtId="0" fontId="4" fillId="0" borderId="9">
      <alignment horizontal="center"/>
    </xf>
    <xf numFmtId="0" fontId="4" fillId="0" borderId="11">
      <alignment horizontal="left" wrapText="1"/>
    </xf>
    <xf numFmtId="49" fontId="4" fillId="0" borderId="8">
      <alignment horizontal="center" wrapText="1"/>
    </xf>
    <xf numFmtId="0" fontId="4" fillId="0" borderId="8">
      <alignment horizontal="left" wrapText="1"/>
    </xf>
    <xf numFmtId="4" fontId="4" fillId="0" borderId="8">
      <alignment horizontal="right" wrapText="1"/>
    </xf>
    <xf numFmtId="4" fontId="4" fillId="0" borderId="12">
      <alignment horizontal="right" wrapText="1"/>
    </xf>
    <xf numFmtId="4" fontId="4" fillId="0" borderId="13">
      <alignment horizontal="right" wrapText="1"/>
    </xf>
    <xf numFmtId="0" fontId="4" fillId="0" borderId="14">
      <alignment wrapText="1"/>
    </xf>
    <xf numFmtId="0" fontId="7" fillId="0" borderId="1"/>
    <xf numFmtId="0" fontId="1" fillId="0" borderId="5">
      <alignment horizontal="center" vertical="center"/>
    </xf>
    <xf numFmtId="0" fontId="9" fillId="0" borderId="0"/>
    <xf numFmtId="0" fontId="9" fillId="0" borderId="0"/>
    <xf numFmtId="0" fontId="9" fillId="0" borderId="0"/>
    <xf numFmtId="0" fontId="8" fillId="0" borderId="1"/>
    <xf numFmtId="0" fontId="8" fillId="0" borderId="1"/>
    <xf numFmtId="0" fontId="1" fillId="2" borderId="1">
      <alignment horizontal="center" vertical="center"/>
    </xf>
    <xf numFmtId="0" fontId="1" fillId="2" borderId="15">
      <alignment horizontal="center" vertical="center"/>
    </xf>
    <xf numFmtId="0" fontId="1" fillId="2" borderId="16">
      <alignment horizontal="center" vertical="center"/>
    </xf>
    <xf numFmtId="0" fontId="1" fillId="2" borderId="17">
      <alignment horizontal="center" vertical="center"/>
    </xf>
    <xf numFmtId="0" fontId="1" fillId="2" borderId="7">
      <alignment horizontal="center" vertical="center"/>
    </xf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center" vertical="center"/>
    </xf>
    <xf numFmtId="14" fontId="13" fillId="0" borderId="0" xfId="0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3" fillId="3" borderId="1" xfId="9" applyNumberFormat="1" applyFill="1" applyProtection="1">
      <alignment horizontal="center" vertical="top"/>
    </xf>
    <xf numFmtId="0" fontId="11" fillId="3" borderId="18" xfId="16" applyNumberFormat="1" applyFont="1" applyFill="1" applyBorder="1" applyAlignment="1" applyProtection="1">
      <alignment horizontal="center" vertical="center" wrapText="1"/>
    </xf>
    <xf numFmtId="0" fontId="12" fillId="3" borderId="18" xfId="18" applyNumberFormat="1" applyFont="1" applyFill="1" applyBorder="1" applyProtection="1">
      <alignment horizontal="center" vertical="center" wrapText="1"/>
    </xf>
    <xf numFmtId="3" fontId="12" fillId="3" borderId="18" xfId="25" applyNumberFormat="1" applyFont="1" applyFill="1" applyBorder="1" applyAlignment="1" applyProtection="1">
      <alignment horizontal="center" vertical="center" wrapText="1"/>
    </xf>
    <xf numFmtId="0" fontId="13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20" applyNumberFormat="1" applyFont="1" applyFill="1" applyBorder="1" applyAlignment="1" applyProtection="1">
      <alignment horizontal="left" vertical="center" wrapText="1"/>
    </xf>
    <xf numFmtId="49" fontId="1" fillId="3" borderId="18" xfId="21" applyNumberFormat="1" applyFont="1" applyFill="1" applyBorder="1" applyAlignment="1" applyProtection="1">
      <alignment horizontal="center" vertical="center" wrapText="1"/>
    </xf>
    <xf numFmtId="0" fontId="1" fillId="3" borderId="18" xfId="22" applyNumberFormat="1" applyFont="1" applyFill="1" applyBorder="1" applyAlignment="1" applyProtection="1">
      <alignment horizontal="left" vertical="center" wrapText="1"/>
    </xf>
    <xf numFmtId="49" fontId="1" fillId="3" borderId="20" xfId="21" applyNumberFormat="1" applyFont="1" applyFill="1" applyBorder="1" applyAlignment="1" applyProtection="1">
      <alignment horizontal="center" vertical="center" wrapText="1"/>
    </xf>
    <xf numFmtId="3" fontId="12" fillId="3" borderId="20" xfId="25" applyNumberFormat="1" applyFont="1" applyFill="1" applyBorder="1" applyAlignment="1" applyProtection="1">
      <alignment horizontal="center" vertical="center" wrapText="1"/>
    </xf>
    <xf numFmtId="0" fontId="13" fillId="3" borderId="20" xfId="0" applyNumberFormat="1" applyFont="1" applyFill="1" applyBorder="1" applyAlignment="1" applyProtection="1">
      <alignment horizontal="center" vertical="center"/>
      <protection locked="0"/>
    </xf>
    <xf numFmtId="0" fontId="1" fillId="3" borderId="23" xfId="20" applyNumberFormat="1" applyFont="1" applyFill="1" applyBorder="1" applyAlignment="1" applyProtection="1">
      <alignment horizontal="left" vertical="center" wrapText="1"/>
    </xf>
    <xf numFmtId="0" fontId="13" fillId="3" borderId="24" xfId="0" applyNumberFormat="1" applyFont="1" applyFill="1" applyBorder="1" applyAlignment="1" applyProtection="1">
      <alignment horizontal="center" vertical="center"/>
      <protection locked="0"/>
    </xf>
    <xf numFmtId="4" fontId="11" fillId="3" borderId="30" xfId="23" applyNumberFormat="1" applyFont="1" applyFill="1" applyBorder="1" applyAlignment="1" applyProtection="1">
      <alignment horizontal="center" vertical="center" wrapText="1"/>
    </xf>
    <xf numFmtId="164" fontId="11" fillId="3" borderId="30" xfId="25" applyNumberFormat="1" applyFont="1" applyFill="1" applyBorder="1" applyAlignment="1" applyProtection="1">
      <alignment horizontal="center" vertical="center" wrapText="1"/>
    </xf>
    <xf numFmtId="3" fontId="11" fillId="3" borderId="30" xfId="25" applyNumberFormat="1" applyFont="1" applyFill="1" applyBorder="1" applyAlignment="1" applyProtection="1">
      <alignment horizontal="center" vertical="center" wrapText="1"/>
    </xf>
    <xf numFmtId="0" fontId="14" fillId="3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left" vertical="center" wrapText="1"/>
    </xf>
    <xf numFmtId="0" fontId="1" fillId="3" borderId="20" xfId="20" applyNumberFormat="1" applyFont="1" applyFill="1" applyBorder="1" applyAlignment="1" applyProtection="1">
      <alignment horizontal="left" vertical="center" wrapText="1"/>
    </xf>
    <xf numFmtId="0" fontId="1" fillId="3" borderId="25" xfId="20" applyNumberFormat="1" applyFont="1" applyFill="1" applyBorder="1" applyAlignment="1" applyProtection="1">
      <alignment horizontal="left" vertical="center" wrapText="1"/>
    </xf>
    <xf numFmtId="0" fontId="13" fillId="3" borderId="32" xfId="0" applyNumberFormat="1" applyFont="1" applyFill="1" applyBorder="1" applyAlignment="1" applyProtection="1">
      <alignment horizontal="center" vertical="center"/>
      <protection locked="0"/>
    </xf>
    <xf numFmtId="0" fontId="10" fillId="3" borderId="1" xfId="8" applyNumberFormat="1" applyFont="1" applyFill="1" applyAlignment="1" applyProtection="1">
      <alignment horizontal="center" vertical="center" wrapText="1"/>
    </xf>
    <xf numFmtId="0" fontId="10" fillId="3" borderId="1" xfId="8" applyFont="1" applyFill="1" applyAlignment="1" applyProtection="1">
      <alignment horizontal="center" vertical="center" wrapText="1"/>
      <protection locked="0"/>
    </xf>
    <xf numFmtId="0" fontId="11" fillId="3" borderId="27" xfId="20" applyNumberFormat="1" applyFont="1" applyFill="1" applyBorder="1" applyAlignment="1" applyProtection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3" borderId="19" xfId="9" applyNumberFormat="1" applyFont="1" applyFill="1" applyBorder="1" applyAlignment="1" applyProtection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2" xfId="0" applyBorder="1" applyAlignment="1">
      <alignment horizontal="left" vertical="center" wrapText="1"/>
    </xf>
    <xf numFmtId="0" fontId="1" fillId="3" borderId="20" xfId="20" applyNumberFormat="1" applyFont="1" applyFill="1" applyBorder="1" applyAlignment="1" applyProtection="1">
      <alignment horizontal="left" vertical="center" wrapText="1"/>
    </xf>
    <xf numFmtId="0" fontId="1" fillId="3" borderId="25" xfId="20" applyNumberFormat="1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1" fillId="3" borderId="33" xfId="18" applyNumberFormat="1" applyFont="1" applyFill="1" applyBorder="1" applyAlignment="1" applyProtection="1">
      <alignment horizontal="center" vertical="center" wrapText="1"/>
    </xf>
    <xf numFmtId="0" fontId="11" fillId="3" borderId="28" xfId="18" applyNumberFormat="1" applyFont="1" applyFill="1" applyBorder="1" applyAlignment="1" applyProtection="1">
      <alignment horizontal="center" vertical="center" wrapText="1"/>
    </xf>
    <xf numFmtId="0" fontId="11" fillId="3" borderId="29" xfId="18" applyNumberFormat="1" applyFont="1" applyFill="1" applyBorder="1" applyAlignment="1" applyProtection="1">
      <alignment horizontal="center" vertical="center" wrapText="1"/>
    </xf>
    <xf numFmtId="0" fontId="13" fillId="0" borderId="34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3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20" xfId="0" applyFont="1" applyFill="1" applyBorder="1" applyAlignment="1">
      <alignment vertical="top" wrapText="1"/>
    </xf>
    <xf numFmtId="3" fontId="1" fillId="3" borderId="20" xfId="25" applyNumberFormat="1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>
      <alignment wrapText="1"/>
    </xf>
    <xf numFmtId="0" fontId="0" fillId="0" borderId="35" xfId="0" applyBorder="1" applyAlignment="1">
      <alignment horizontal="left" vertical="center" wrapText="1"/>
    </xf>
    <xf numFmtId="0" fontId="12" fillId="0" borderId="36" xfId="28" applyNumberFormat="1" applyFont="1" applyBorder="1" applyAlignment="1" applyProtection="1">
      <alignment horizontal="left" vertical="center"/>
    </xf>
    <xf numFmtId="4" fontId="12" fillId="0" borderId="18" xfId="23" applyNumberFormat="1" applyFont="1" applyFill="1" applyBorder="1" applyAlignment="1" applyProtection="1">
      <alignment horizontal="center" vertical="center" wrapText="1"/>
    </xf>
    <xf numFmtId="4" fontId="12" fillId="0" borderId="18" xfId="24" applyNumberFormat="1" applyFont="1" applyFill="1" applyBorder="1" applyAlignment="1" applyProtection="1">
      <alignment horizontal="center" vertical="center" wrapText="1"/>
    </xf>
    <xf numFmtId="164" fontId="12" fillId="0" borderId="18" xfId="25" applyNumberFormat="1" applyFont="1" applyFill="1" applyBorder="1" applyAlignment="1" applyProtection="1">
      <alignment horizontal="center" vertical="center" wrapText="1"/>
    </xf>
    <xf numFmtId="4" fontId="12" fillId="0" borderId="20" xfId="23" applyNumberFormat="1" applyFont="1" applyFill="1" applyBorder="1" applyAlignment="1" applyProtection="1">
      <alignment horizontal="center" vertical="center" wrapText="1"/>
    </xf>
    <xf numFmtId="4" fontId="1" fillId="0" borderId="20" xfId="23" applyNumberFormat="1" applyFont="1" applyFill="1" applyBorder="1" applyAlignment="1" applyProtection="1">
      <alignment horizontal="center" vertical="center" wrapText="1"/>
    </xf>
    <xf numFmtId="164" fontId="12" fillId="0" borderId="20" xfId="25" applyNumberFormat="1" applyFont="1" applyFill="1" applyBorder="1" applyAlignment="1" applyProtection="1">
      <alignment horizontal="center" vertical="center" wrapText="1"/>
    </xf>
  </cellXfs>
  <cellStyles count="39">
    <cellStyle name="br" xfId="31"/>
    <cellStyle name="col" xfId="30"/>
    <cellStyle name="style0" xfId="32"/>
    <cellStyle name="td" xfId="33"/>
    <cellStyle name="tr" xfId="29"/>
    <cellStyle name="xl21" xfId="34"/>
    <cellStyle name="xl22" xfId="1"/>
    <cellStyle name="xl23" xfId="3"/>
    <cellStyle name="xl24" xfId="8"/>
    <cellStyle name="xl25" xfId="9"/>
    <cellStyle name="xl26" xfId="10"/>
    <cellStyle name="xl27" xfId="12"/>
    <cellStyle name="xl28" xfId="4"/>
    <cellStyle name="xl29" xfId="11"/>
    <cellStyle name="xl30" xfId="13"/>
    <cellStyle name="xl31" xfId="5"/>
    <cellStyle name="xl32" xfId="2"/>
    <cellStyle name="xl33" xfId="6"/>
    <cellStyle name="xl34" xfId="7"/>
    <cellStyle name="xl35" xfId="14"/>
    <cellStyle name="xl36" xfId="16"/>
    <cellStyle name="xl37" xfId="18"/>
    <cellStyle name="xl38" xfId="35"/>
    <cellStyle name="xl39" xfId="20"/>
    <cellStyle name="xl40" xfId="36"/>
    <cellStyle name="xl41" xfId="28"/>
    <cellStyle name="xl42" xfId="21"/>
    <cellStyle name="xl43" xfId="22"/>
    <cellStyle name="xl44" xfId="23"/>
    <cellStyle name="xl45" xfId="24"/>
    <cellStyle name="xl46" xfId="25"/>
    <cellStyle name="xl47" xfId="15"/>
    <cellStyle name="xl48" xfId="17"/>
    <cellStyle name="xl49" xfId="19"/>
    <cellStyle name="xl50" xfId="37"/>
    <cellStyle name="xl51" xfId="26"/>
    <cellStyle name="xl52" xfId="38"/>
    <cellStyle name="xl53" xfId="2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31</xdr:row>
      <xdr:rowOff>0</xdr:rowOff>
    </xdr:from>
    <xdr:ext cx="2628900" cy="687705"/>
    <xdr:pic>
      <xdr:nvPicPr>
        <xdr:cNvPr id="4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6575" y="23641050"/>
          <a:ext cx="2628900" cy="687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A26" zoomScaleNormal="100" workbookViewId="0">
      <selection activeCell="D34" sqref="D34"/>
    </sheetView>
  </sheetViews>
  <sheetFormatPr defaultRowHeight="15" x14ac:dyDescent="0.25"/>
  <cols>
    <col min="1" max="1" width="46.140625" style="1" customWidth="1"/>
    <col min="2" max="2" width="12.140625" style="1" customWidth="1"/>
    <col min="3" max="3" width="41" style="1" customWidth="1"/>
    <col min="4" max="4" width="16" style="1" customWidth="1"/>
    <col min="5" max="5" width="13.85546875" style="1" customWidth="1"/>
    <col min="6" max="6" width="12.42578125" style="1" customWidth="1"/>
    <col min="7" max="7" width="12.85546875" style="1" customWidth="1"/>
    <col min="8" max="8" width="18.28515625" style="1" customWidth="1"/>
    <col min="9" max="16384" width="9.140625" style="1"/>
  </cols>
  <sheetData>
    <row r="1" spans="1:8" ht="53.25" customHeight="1" x14ac:dyDescent="0.25">
      <c r="A1" s="26" t="s">
        <v>11</v>
      </c>
      <c r="B1" s="27"/>
      <c r="C1" s="27"/>
      <c r="D1" s="27"/>
      <c r="E1" s="27"/>
      <c r="F1" s="27"/>
      <c r="G1" s="27"/>
      <c r="H1" s="4"/>
    </row>
    <row r="2" spans="1:8" ht="21" customHeight="1" x14ac:dyDescent="0.25">
      <c r="A2" s="31" t="s">
        <v>30</v>
      </c>
      <c r="B2" s="32"/>
      <c r="C2" s="32"/>
      <c r="D2" s="32"/>
      <c r="E2" s="32"/>
      <c r="F2" s="32"/>
      <c r="G2" s="5"/>
      <c r="H2" s="4"/>
    </row>
    <row r="3" spans="1:8" ht="77.25" customHeight="1" x14ac:dyDescent="0.25">
      <c r="A3" s="6" t="s">
        <v>0</v>
      </c>
      <c r="B3" s="6" t="s">
        <v>1</v>
      </c>
      <c r="C3" s="6" t="s">
        <v>8</v>
      </c>
      <c r="D3" s="6" t="s">
        <v>5</v>
      </c>
      <c r="E3" s="6" t="s">
        <v>2</v>
      </c>
      <c r="F3" s="6" t="s">
        <v>3</v>
      </c>
      <c r="G3" s="6" t="s">
        <v>6</v>
      </c>
      <c r="H3" s="6" t="s">
        <v>4</v>
      </c>
    </row>
    <row r="4" spans="1:8" ht="16.5" customHeigh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ht="16.5" customHeight="1" thickBot="1" x14ac:dyDescent="0.3">
      <c r="A5" s="37" t="s">
        <v>45</v>
      </c>
      <c r="B5" s="38"/>
      <c r="C5" s="38"/>
      <c r="D5" s="38"/>
      <c r="E5" s="38"/>
      <c r="F5" s="38"/>
      <c r="G5" s="38"/>
      <c r="H5" s="39"/>
    </row>
    <row r="6" spans="1:8" ht="58.5" customHeight="1" x14ac:dyDescent="0.25">
      <c r="A6" s="40" t="s">
        <v>31</v>
      </c>
      <c r="B6" s="11" t="s">
        <v>32</v>
      </c>
      <c r="C6" s="12" t="s">
        <v>15</v>
      </c>
      <c r="D6" s="48">
        <f>3166569.65+1579603.45</f>
        <v>4746173.0999999996</v>
      </c>
      <c r="E6" s="49">
        <f>3053109.08+1579603.45</f>
        <v>4632712.53</v>
      </c>
      <c r="F6" s="50">
        <f>E6/D6*100</f>
        <v>97.609430427221483</v>
      </c>
      <c r="G6" s="8">
        <v>5</v>
      </c>
      <c r="H6" s="9" t="s">
        <v>7</v>
      </c>
    </row>
    <row r="7" spans="1:8" ht="49.5" customHeight="1" x14ac:dyDescent="0.25">
      <c r="A7" s="33"/>
      <c r="B7" s="11" t="s">
        <v>33</v>
      </c>
      <c r="C7" s="12" t="s">
        <v>16</v>
      </c>
      <c r="D7" s="48">
        <v>4980304.4800000004</v>
      </c>
      <c r="E7" s="49">
        <v>4758039.51</v>
      </c>
      <c r="F7" s="50">
        <f>E7/D7*100</f>
        <v>95.537120854908039</v>
      </c>
      <c r="G7" s="8">
        <v>5</v>
      </c>
      <c r="H7" s="9" t="s">
        <v>7</v>
      </c>
    </row>
    <row r="8" spans="1:8" ht="69" customHeight="1" x14ac:dyDescent="0.25">
      <c r="A8" s="10" t="s">
        <v>36</v>
      </c>
      <c r="B8" s="11" t="s">
        <v>34</v>
      </c>
      <c r="C8" s="12" t="s">
        <v>17</v>
      </c>
      <c r="D8" s="48">
        <f>30493731.01+3536111.52</f>
        <v>34029842.530000001</v>
      </c>
      <c r="E8" s="48">
        <f>27896311.06+3536111.52</f>
        <v>31432422.579999998</v>
      </c>
      <c r="F8" s="50">
        <f>E8/D8*100</f>
        <v>92.3672290058052</v>
      </c>
      <c r="G8" s="8">
        <v>4</v>
      </c>
      <c r="H8" s="42" t="s">
        <v>35</v>
      </c>
    </row>
    <row r="9" spans="1:8" ht="92.25" customHeight="1" x14ac:dyDescent="0.25">
      <c r="A9" s="34" t="s">
        <v>37</v>
      </c>
      <c r="B9" s="11" t="s">
        <v>38</v>
      </c>
      <c r="C9" s="12" t="s">
        <v>18</v>
      </c>
      <c r="D9" s="48">
        <v>462000</v>
      </c>
      <c r="E9" s="49">
        <v>423500</v>
      </c>
      <c r="F9" s="50">
        <f>E9/D9*100</f>
        <v>91.666666666666657</v>
      </c>
      <c r="G9" s="8">
        <v>4</v>
      </c>
      <c r="H9" s="42" t="s">
        <v>35</v>
      </c>
    </row>
    <row r="10" spans="1:8" ht="75" customHeight="1" x14ac:dyDescent="0.25">
      <c r="A10" s="33"/>
      <c r="B10" s="11" t="s">
        <v>39</v>
      </c>
      <c r="C10" s="12" t="s">
        <v>19</v>
      </c>
      <c r="D10" s="48">
        <v>4072531</v>
      </c>
      <c r="E10" s="48">
        <v>3607130.66</v>
      </c>
      <c r="F10" s="50">
        <f>E10/D10*100</f>
        <v>88.572208781222301</v>
      </c>
      <c r="G10" s="8">
        <v>4</v>
      </c>
      <c r="H10" s="42" t="s">
        <v>35</v>
      </c>
    </row>
    <row r="11" spans="1:8" ht="70.5" customHeight="1" x14ac:dyDescent="0.25">
      <c r="A11" s="10" t="s">
        <v>40</v>
      </c>
      <c r="B11" s="11" t="s">
        <v>41</v>
      </c>
      <c r="C11" s="12" t="s">
        <v>20</v>
      </c>
      <c r="D11" s="48">
        <f>565853.63+327436</f>
        <v>893289.63</v>
      </c>
      <c r="E11" s="48">
        <f>559482.63+327436</f>
        <v>886918.63</v>
      </c>
      <c r="F11" s="50">
        <f>E11/D11*100</f>
        <v>99.286793466974416</v>
      </c>
      <c r="G11" s="8">
        <v>5</v>
      </c>
      <c r="H11" s="9" t="s">
        <v>7</v>
      </c>
    </row>
    <row r="12" spans="1:8" ht="78" customHeight="1" x14ac:dyDescent="0.25">
      <c r="A12" s="23" t="s">
        <v>42</v>
      </c>
      <c r="B12" s="13" t="s">
        <v>43</v>
      </c>
      <c r="C12" s="43" t="s">
        <v>44</v>
      </c>
      <c r="D12" s="51">
        <v>43800</v>
      </c>
      <c r="E12" s="51">
        <v>43800</v>
      </c>
      <c r="F12" s="50">
        <f>E12/D12*100</f>
        <v>100</v>
      </c>
      <c r="G12" s="8">
        <v>5</v>
      </c>
      <c r="H12" s="9" t="s">
        <v>7</v>
      </c>
    </row>
    <row r="13" spans="1:8" ht="75.75" customHeight="1" x14ac:dyDescent="0.25">
      <c r="A13" s="22" t="s">
        <v>46</v>
      </c>
      <c r="B13" s="13" t="s">
        <v>47</v>
      </c>
      <c r="C13" s="43" t="s">
        <v>21</v>
      </c>
      <c r="D13" s="52">
        <v>899359</v>
      </c>
      <c r="E13" s="52">
        <v>897079</v>
      </c>
      <c r="F13" s="53">
        <f>E13/D13*100</f>
        <v>99.746486108439456</v>
      </c>
      <c r="G13" s="44">
        <v>5</v>
      </c>
      <c r="H13" s="15" t="s">
        <v>7</v>
      </c>
    </row>
    <row r="14" spans="1:8" ht="72" customHeight="1" x14ac:dyDescent="0.25">
      <c r="A14" s="45" t="s">
        <v>48</v>
      </c>
      <c r="B14" s="11" t="s">
        <v>49</v>
      </c>
      <c r="C14" s="12" t="s">
        <v>10</v>
      </c>
      <c r="D14" s="48">
        <v>162816324.09999999</v>
      </c>
      <c r="E14" s="48">
        <v>162815488.47</v>
      </c>
      <c r="F14" s="50">
        <f>E14/D14*100</f>
        <v>99.999486765221718</v>
      </c>
      <c r="G14" s="8">
        <v>5</v>
      </c>
      <c r="H14" s="9" t="s">
        <v>7</v>
      </c>
    </row>
    <row r="15" spans="1:8" ht="59.25" customHeight="1" x14ac:dyDescent="0.25">
      <c r="A15" s="10" t="s">
        <v>50</v>
      </c>
      <c r="B15" s="11" t="s">
        <v>51</v>
      </c>
      <c r="C15" s="12" t="s">
        <v>22</v>
      </c>
      <c r="D15" s="48">
        <v>75222.23</v>
      </c>
      <c r="E15" s="49">
        <v>75222.23</v>
      </c>
      <c r="F15" s="50">
        <f>E15/D15*100</f>
        <v>100</v>
      </c>
      <c r="G15" s="8">
        <v>5</v>
      </c>
      <c r="H15" s="9" t="s">
        <v>7</v>
      </c>
    </row>
    <row r="16" spans="1:8" ht="66" customHeight="1" x14ac:dyDescent="0.25">
      <c r="A16" s="35" t="s">
        <v>52</v>
      </c>
      <c r="B16" s="11" t="s">
        <v>54</v>
      </c>
      <c r="C16" s="12" t="s">
        <v>55</v>
      </c>
      <c r="D16" s="48">
        <v>3381000.83</v>
      </c>
      <c r="E16" s="48">
        <v>2966689.53</v>
      </c>
      <c r="F16" s="50">
        <f>E16/D16*100</f>
        <v>87.74589771396181</v>
      </c>
      <c r="G16" s="8">
        <v>4</v>
      </c>
      <c r="H16" s="17" t="s">
        <v>35</v>
      </c>
    </row>
    <row r="17" spans="1:8" ht="66" customHeight="1" x14ac:dyDescent="0.25">
      <c r="A17" s="46"/>
      <c r="B17" s="11" t="s">
        <v>56</v>
      </c>
      <c r="C17" s="12" t="s">
        <v>58</v>
      </c>
      <c r="D17" s="48">
        <f>4665440+1305255.2</f>
        <v>5970695.2000000002</v>
      </c>
      <c r="E17" s="48">
        <f>4665440+1305255.2</f>
        <v>5970695.2000000002</v>
      </c>
      <c r="F17" s="50">
        <f>E17/D17*100</f>
        <v>100</v>
      </c>
      <c r="G17" s="8">
        <v>5</v>
      </c>
      <c r="H17" s="17" t="s">
        <v>7</v>
      </c>
    </row>
    <row r="18" spans="1:8" ht="66" customHeight="1" x14ac:dyDescent="0.25">
      <c r="A18" s="46"/>
      <c r="B18" s="11" t="s">
        <v>57</v>
      </c>
      <c r="C18" s="12" t="s">
        <v>59</v>
      </c>
      <c r="D18" s="48">
        <v>494083.46</v>
      </c>
      <c r="E18" s="48">
        <f>D18</f>
        <v>494083.46</v>
      </c>
      <c r="F18" s="50">
        <f t="shared" ref="F18:F20" si="0">E18/D18*100</f>
        <v>100</v>
      </c>
      <c r="G18" s="8">
        <v>5</v>
      </c>
      <c r="H18" s="17" t="s">
        <v>7</v>
      </c>
    </row>
    <row r="19" spans="1:8" ht="66" customHeight="1" x14ac:dyDescent="0.25">
      <c r="A19" s="36"/>
      <c r="B19" s="11" t="s">
        <v>53</v>
      </c>
      <c r="C19" s="12" t="s">
        <v>60</v>
      </c>
      <c r="D19" s="48">
        <v>128173120</v>
      </c>
      <c r="E19" s="48">
        <v>0</v>
      </c>
      <c r="F19" s="50">
        <f t="shared" si="0"/>
        <v>0</v>
      </c>
      <c r="G19" s="8">
        <v>1</v>
      </c>
      <c r="H19" s="17" t="s">
        <v>61</v>
      </c>
    </row>
    <row r="20" spans="1:8" ht="72.75" customHeight="1" x14ac:dyDescent="0.25">
      <c r="A20" s="16" t="s">
        <v>62</v>
      </c>
      <c r="B20" s="11" t="s">
        <v>63</v>
      </c>
      <c r="C20" s="12" t="s">
        <v>23</v>
      </c>
      <c r="D20" s="48">
        <v>4410519.4400000004</v>
      </c>
      <c r="E20" s="48">
        <v>3910519.44</v>
      </c>
      <c r="F20" s="50">
        <f t="shared" si="0"/>
        <v>88.663466813786442</v>
      </c>
      <c r="G20" s="8">
        <v>4</v>
      </c>
      <c r="H20" s="17" t="s">
        <v>35</v>
      </c>
    </row>
    <row r="21" spans="1:8" ht="39.75" customHeight="1" x14ac:dyDescent="0.25">
      <c r="A21" s="24" t="s">
        <v>74</v>
      </c>
      <c r="B21" s="11" t="s">
        <v>64</v>
      </c>
      <c r="C21" s="12" t="s">
        <v>24</v>
      </c>
      <c r="D21" s="48">
        <v>31194910.800000001</v>
      </c>
      <c r="E21" s="48">
        <v>30224273.309999999</v>
      </c>
      <c r="F21" s="50">
        <f>E21/D21*100</f>
        <v>96.888474866227213</v>
      </c>
      <c r="G21" s="8">
        <v>5</v>
      </c>
      <c r="H21" s="17" t="s">
        <v>7</v>
      </c>
    </row>
    <row r="22" spans="1:8" ht="51" x14ac:dyDescent="0.25">
      <c r="A22" s="16" t="s">
        <v>75</v>
      </c>
      <c r="B22" s="11" t="s">
        <v>65</v>
      </c>
      <c r="C22" s="12" t="s">
        <v>25</v>
      </c>
      <c r="D22" s="48">
        <v>2438618.21</v>
      </c>
      <c r="E22" s="48">
        <v>2332650.31</v>
      </c>
      <c r="F22" s="50">
        <f>E22/D22*100</f>
        <v>95.65459244233233</v>
      </c>
      <c r="G22" s="8">
        <v>5</v>
      </c>
      <c r="H22" s="17" t="s">
        <v>7</v>
      </c>
    </row>
    <row r="23" spans="1:8" ht="71.25" customHeight="1" x14ac:dyDescent="0.25">
      <c r="A23" s="16" t="s">
        <v>66</v>
      </c>
      <c r="B23" s="11" t="s">
        <v>67</v>
      </c>
      <c r="C23" s="12" t="s">
        <v>26</v>
      </c>
      <c r="D23" s="48">
        <v>7821203</v>
      </c>
      <c r="E23" s="48">
        <f>D23</f>
        <v>7821203</v>
      </c>
      <c r="F23" s="50">
        <f t="shared" ref="F23:F28" si="1">E23/D23*100</f>
        <v>100</v>
      </c>
      <c r="G23" s="8">
        <v>5</v>
      </c>
      <c r="H23" s="17" t="s">
        <v>7</v>
      </c>
    </row>
    <row r="24" spans="1:8" ht="78.75" customHeight="1" x14ac:dyDescent="0.25">
      <c r="A24" s="10" t="s">
        <v>76</v>
      </c>
      <c r="B24" s="11" t="s">
        <v>68</v>
      </c>
      <c r="C24" s="12" t="s">
        <v>29</v>
      </c>
      <c r="D24" s="51">
        <v>62400</v>
      </c>
      <c r="E24" s="51">
        <v>62400</v>
      </c>
      <c r="F24" s="50">
        <f t="shared" si="1"/>
        <v>100</v>
      </c>
      <c r="G24" s="14">
        <v>5</v>
      </c>
      <c r="H24" s="25" t="s">
        <v>7</v>
      </c>
    </row>
    <row r="25" spans="1:8" ht="78.75" customHeight="1" x14ac:dyDescent="0.25">
      <c r="A25" s="34" t="s">
        <v>77</v>
      </c>
      <c r="B25" s="11" t="s">
        <v>69</v>
      </c>
      <c r="C25" s="12" t="s">
        <v>12</v>
      </c>
      <c r="D25" s="51">
        <v>1176780</v>
      </c>
      <c r="E25" s="51">
        <v>1176780</v>
      </c>
      <c r="F25" s="50">
        <f t="shared" si="1"/>
        <v>100</v>
      </c>
      <c r="G25" s="14">
        <v>5</v>
      </c>
      <c r="H25" s="25" t="s">
        <v>7</v>
      </c>
    </row>
    <row r="26" spans="1:8" ht="78.75" customHeight="1" x14ac:dyDescent="0.25">
      <c r="A26" s="41"/>
      <c r="B26" s="11" t="s">
        <v>70</v>
      </c>
      <c r="C26" s="12" t="s">
        <v>73</v>
      </c>
      <c r="D26" s="51">
        <v>0</v>
      </c>
      <c r="E26" s="51">
        <v>0</v>
      </c>
      <c r="F26" s="50">
        <v>0</v>
      </c>
      <c r="G26" s="14"/>
      <c r="H26" s="25"/>
    </row>
    <row r="27" spans="1:8" ht="78.75" customHeight="1" x14ac:dyDescent="0.25">
      <c r="A27" s="41"/>
      <c r="B27" s="11" t="s">
        <v>71</v>
      </c>
      <c r="C27" s="12" t="s">
        <v>13</v>
      </c>
      <c r="D27" s="51">
        <v>21000</v>
      </c>
      <c r="E27" s="51">
        <f>D27</f>
        <v>21000</v>
      </c>
      <c r="F27" s="50">
        <f t="shared" si="1"/>
        <v>100</v>
      </c>
      <c r="G27" s="14">
        <v>5</v>
      </c>
      <c r="H27" s="25" t="s">
        <v>7</v>
      </c>
    </row>
    <row r="28" spans="1:8" ht="78.75" customHeight="1" x14ac:dyDescent="0.25">
      <c r="A28" s="33"/>
      <c r="B28" s="11" t="s">
        <v>72</v>
      </c>
      <c r="C28" s="12" t="s">
        <v>14</v>
      </c>
      <c r="D28" s="51">
        <v>343360.65</v>
      </c>
      <c r="E28" s="51">
        <v>335988.85</v>
      </c>
      <c r="F28" s="50">
        <f t="shared" si="1"/>
        <v>97.853044604849146</v>
      </c>
      <c r="G28" s="14">
        <v>5</v>
      </c>
      <c r="H28" s="25" t="s">
        <v>7</v>
      </c>
    </row>
    <row r="29" spans="1:8" ht="26.25" customHeight="1" thickBot="1" x14ac:dyDescent="0.3">
      <c r="A29" s="28" t="s">
        <v>27</v>
      </c>
      <c r="B29" s="29"/>
      <c r="C29" s="30"/>
      <c r="D29" s="18">
        <f>SUM(D6:D28)</f>
        <v>398506537.65999997</v>
      </c>
      <c r="E29" s="18">
        <f>SUM(E6:E28)</f>
        <v>264888596.70999998</v>
      </c>
      <c r="F29" s="19" t="s">
        <v>28</v>
      </c>
      <c r="G29" s="20" t="s">
        <v>28</v>
      </c>
      <c r="H29" s="21" t="s">
        <v>28</v>
      </c>
    </row>
    <row r="30" spans="1:8" ht="43.5" customHeight="1" x14ac:dyDescent="0.25">
      <c r="A30" s="47" t="s">
        <v>9</v>
      </c>
      <c r="B30" s="47"/>
      <c r="C30" s="47"/>
      <c r="D30" s="47"/>
      <c r="E30" s="47"/>
      <c r="F30" s="47"/>
      <c r="G30" s="2"/>
      <c r="H30" s="2"/>
    </row>
    <row r="31" spans="1:8" x14ac:dyDescent="0.25">
      <c r="A31" s="3">
        <v>45027</v>
      </c>
    </row>
  </sheetData>
  <mergeCells count="9">
    <mergeCell ref="A30:F30"/>
    <mergeCell ref="A25:A28"/>
    <mergeCell ref="A1:G1"/>
    <mergeCell ref="A5:H5"/>
    <mergeCell ref="A29:C29"/>
    <mergeCell ref="A2:F2"/>
    <mergeCell ref="A6:A7"/>
    <mergeCell ref="A9:A10"/>
    <mergeCell ref="A16:A19"/>
  </mergeCells>
  <pageMargins left="0.78740157480314965" right="0.19685039370078741" top="0.19685039370078741" bottom="0.19685039370078741" header="0.51181102362204722" footer="0.51181102362204722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D83A2CC-D3E5-4815-A8FC-A3FB23EB7F7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Игоревна</dc:creator>
  <cp:lastModifiedBy>Buhgalter1</cp:lastModifiedBy>
  <cp:lastPrinted>2020-02-26T13:44:12Z</cp:lastPrinted>
  <dcterms:created xsi:type="dcterms:W3CDTF">2018-03-01T09:32:41Z</dcterms:created>
  <dcterms:modified xsi:type="dcterms:W3CDTF">2023-04-21T09:08:43Z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C:\Users\Валерий Павлович\AppData\Local\Кейсистемс\Свод-СМАРТ\ReportManager\SV_0503166G_20160101_1.xlsx</vt:lpwstr>
  </property>
  <property fmtid="{D5CDD505-2E9C-101B-9397-08002B2CF9AE}" pid="3" name="Report Name">
    <vt:lpwstr>C__Users_Валерий Павлович_AppData_Local_Кейсистемс_Свод-СМАРТ_ReportManager_SV_0503166G_20160101_1.xlsx</vt:lpwstr>
  </property>
</Properties>
</file>